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432" windowWidth="18684" windowHeight="69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C13"/>
  <c r="C14"/>
  <c r="C15"/>
  <c r="C16"/>
  <c r="C17"/>
  <c r="C18"/>
  <c r="C19"/>
  <c r="C21"/>
  <c r="C22"/>
  <c r="C23"/>
  <c r="C24"/>
  <c r="C25"/>
  <c r="C26"/>
  <c r="C27"/>
  <c r="C28"/>
  <c r="C30"/>
  <c r="C31"/>
  <c r="C32"/>
  <c r="C33"/>
  <c r="C34"/>
  <c r="C35"/>
  <c r="C36"/>
  <c r="C37"/>
  <c r="K2"/>
  <c r="H37"/>
  <c r="H36"/>
  <c r="H35"/>
  <c r="H34"/>
  <c r="H33"/>
  <c r="G37"/>
  <c r="G36"/>
  <c r="G35"/>
  <c r="G34"/>
  <c r="G33"/>
  <c r="G32"/>
  <c r="G31"/>
  <c r="G30"/>
  <c r="G29"/>
  <c r="G28"/>
  <c r="G27"/>
  <c r="F37"/>
  <c r="F36"/>
  <c r="F35"/>
  <c r="F34"/>
  <c r="F33"/>
  <c r="F32"/>
  <c r="F31"/>
  <c r="F30"/>
  <c r="F29"/>
  <c r="F28"/>
  <c r="F27"/>
  <c r="F26"/>
  <c r="F25"/>
  <c r="F24"/>
  <c r="F23"/>
  <c r="F22"/>
  <c r="F2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29"/>
  <c r="C20"/>
  <c r="C11"/>
  <c r="C10"/>
  <c r="C9"/>
  <c r="C8"/>
  <c r="K8" s="1"/>
  <c r="C7"/>
  <c r="K7" s="1"/>
  <c r="C6"/>
  <c r="K6" s="1"/>
  <c r="C5"/>
  <c r="K5" s="1"/>
  <c r="C4"/>
  <c r="K4" s="1"/>
  <c r="C3"/>
  <c r="K3" s="1"/>
  <c r="K12" l="1"/>
  <c r="K16"/>
  <c r="K20"/>
  <c r="K24"/>
  <c r="K28"/>
  <c r="K32"/>
  <c r="K36"/>
  <c r="K11"/>
  <c r="K15"/>
  <c r="K19"/>
  <c r="K23"/>
  <c r="K27"/>
  <c r="K31"/>
  <c r="K35"/>
  <c r="K10"/>
  <c r="K14"/>
  <c r="K18"/>
  <c r="K22"/>
  <c r="K26"/>
  <c r="K30"/>
  <c r="K34"/>
  <c r="K9"/>
  <c r="K13"/>
  <c r="K17"/>
  <c r="K21"/>
  <c r="K25"/>
  <c r="K29"/>
  <c r="K33"/>
  <c r="K37"/>
</calcChain>
</file>

<file path=xl/sharedStrings.xml><?xml version="1.0" encoding="utf-8"?>
<sst xmlns="http://schemas.openxmlformats.org/spreadsheetml/2006/main" count="16" uniqueCount="16">
  <si>
    <t>Day Clock</t>
  </si>
  <si>
    <t>Dose 1</t>
  </si>
  <si>
    <t>Dose 2</t>
  </si>
  <si>
    <t>Dose 3</t>
  </si>
  <si>
    <t>Dose 4</t>
  </si>
  <si>
    <t>Dose 5</t>
  </si>
  <si>
    <t xml:space="preserve">Dose 6 </t>
  </si>
  <si>
    <t>Dose 7</t>
  </si>
  <si>
    <t>Total</t>
  </si>
  <si>
    <t>1/2 Life Time</t>
  </si>
  <si>
    <t>Day 1</t>
  </si>
  <si>
    <t>Day 2</t>
  </si>
  <si>
    <t>Day 3</t>
  </si>
  <si>
    <t>Day 4</t>
  </si>
  <si>
    <t>Day 5</t>
  </si>
  <si>
    <t>Day 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</si>
</sst>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Fill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165" fontId="0" fillId="0" borderId="3" xfId="1" applyNumberFormat="1" applyFont="1" applyBorder="1"/>
    <xf numFmtId="0" fontId="0" fillId="0" borderId="3" xfId="0" applyBorder="1"/>
    <xf numFmtId="164" fontId="0" fillId="0" borderId="3" xfId="2" applyNumberFormat="1" applyFont="1" applyBorder="1"/>
    <xf numFmtId="165" fontId="0" fillId="0" borderId="3" xfId="1" applyNumberFormat="1" applyFont="1" applyFill="1" applyBorder="1"/>
    <xf numFmtId="0" fontId="0" fillId="0" borderId="4" xfId="0" applyBorder="1" applyAlignment="1">
      <alignment horizontal="center"/>
    </xf>
    <xf numFmtId="165" fontId="0" fillId="0" borderId="4" xfId="1" applyNumberFormat="1" applyFont="1" applyBorder="1"/>
    <xf numFmtId="164" fontId="0" fillId="0" borderId="4" xfId="2" applyNumberFormat="1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5" xfId="1" applyNumberFormat="1" applyFont="1" applyFill="1" applyBorder="1"/>
    <xf numFmtId="165" fontId="0" fillId="0" borderId="5" xfId="1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1" applyNumberFormat="1" applyFont="1" applyBorder="1"/>
    <xf numFmtId="0" fontId="0" fillId="0" borderId="7" xfId="0" applyBorder="1"/>
    <xf numFmtId="164" fontId="0" fillId="0" borderId="5" xfId="2" applyNumberFormat="1" applyFont="1" applyBorder="1"/>
    <xf numFmtId="0" fontId="0" fillId="0" borderId="11" xfId="0" applyBorder="1" applyAlignment="1">
      <alignment horizontal="center"/>
    </xf>
    <xf numFmtId="165" fontId="0" fillId="0" borderId="12" xfId="0" applyNumberFormat="1" applyBorder="1"/>
    <xf numFmtId="0" fontId="0" fillId="0" borderId="13" xfId="0" applyBorder="1" applyAlignment="1">
      <alignment horizontal="center"/>
    </xf>
    <xf numFmtId="165" fontId="0" fillId="0" borderId="14" xfId="0" applyNumberFormat="1" applyBorder="1"/>
    <xf numFmtId="0" fontId="0" fillId="0" borderId="15" xfId="0" applyBorder="1" applyAlignment="1">
      <alignment horizontal="center"/>
    </xf>
    <xf numFmtId="165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/>
    <xf numFmtId="165" fontId="0" fillId="0" borderId="18" xfId="1" applyNumberFormat="1" applyFont="1" applyFill="1" applyBorder="1"/>
    <xf numFmtId="165" fontId="0" fillId="0" borderId="18" xfId="1" applyNumberFormat="1" applyFont="1" applyBorder="1"/>
    <xf numFmtId="165" fontId="0" fillId="0" borderId="19" xfId="0" applyNumberFormat="1" applyBorder="1"/>
    <xf numFmtId="165" fontId="0" fillId="0" borderId="4" xfId="1" applyNumberFormat="1" applyFont="1" applyFill="1" applyBorder="1"/>
    <xf numFmtId="165" fontId="0" fillId="0" borderId="7" xfId="1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0" xfId="0" applyBorder="1"/>
    <xf numFmtId="0" fontId="0" fillId="0" borderId="18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/>
    <xf numFmtId="165" fontId="3" fillId="0" borderId="2" xfId="0" applyNumberFormat="1" applyFont="1" applyBorder="1"/>
    <xf numFmtId="165" fontId="3" fillId="2" borderId="7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selection activeCell="H34" sqref="H34"/>
    </sheetView>
  </sheetViews>
  <sheetFormatPr defaultColWidth="12.33203125" defaultRowHeight="14.4"/>
  <cols>
    <col min="1" max="2" width="12.33203125" style="1"/>
  </cols>
  <sheetData>
    <row r="1" spans="1:11" ht="15" thickBot="1">
      <c r="A1" s="36" t="s">
        <v>0</v>
      </c>
      <c r="B1" s="37" t="s">
        <v>9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/>
      <c r="K1" s="38" t="s">
        <v>8</v>
      </c>
    </row>
    <row r="2" spans="1:11" ht="15" thickBot="1">
      <c r="A2" s="18">
        <v>2</v>
      </c>
      <c r="B2" s="19"/>
      <c r="C2" s="45">
        <v>0</v>
      </c>
      <c r="D2" s="21"/>
      <c r="E2" s="21"/>
      <c r="F2" s="21"/>
      <c r="G2" s="21"/>
      <c r="H2" s="21"/>
      <c r="I2" s="39"/>
      <c r="J2" s="43" t="s">
        <v>10</v>
      </c>
      <c r="K2" s="44">
        <f>SUM(C2:I2)</f>
        <v>0</v>
      </c>
    </row>
    <row r="3" spans="1:11">
      <c r="A3" s="23">
        <v>4</v>
      </c>
      <c r="B3" s="14"/>
      <c r="C3" s="17">
        <f>C2*94.5%</f>
        <v>0</v>
      </c>
      <c r="D3" s="22"/>
      <c r="E3" s="15"/>
      <c r="F3" s="15"/>
      <c r="G3" s="15"/>
      <c r="H3" s="15"/>
      <c r="I3" s="15"/>
      <c r="J3" s="15"/>
      <c r="K3" s="24">
        <f t="shared" ref="K3:K37" si="0">SUM(C3:I3)</f>
        <v>0</v>
      </c>
    </row>
    <row r="4" spans="1:11">
      <c r="A4" s="25">
        <v>8</v>
      </c>
      <c r="B4" s="5"/>
      <c r="C4" s="6">
        <f>C2*89%</f>
        <v>0</v>
      </c>
      <c r="D4" s="8"/>
      <c r="E4" s="7"/>
      <c r="F4" s="7"/>
      <c r="G4" s="7"/>
      <c r="H4" s="7"/>
      <c r="I4" s="7"/>
      <c r="J4" s="7"/>
      <c r="K4" s="26">
        <f t="shared" si="0"/>
        <v>0</v>
      </c>
    </row>
    <row r="5" spans="1:11">
      <c r="A5" s="25">
        <v>12</v>
      </c>
      <c r="B5" s="5"/>
      <c r="C5" s="6">
        <f>C2*83.3%</f>
        <v>0</v>
      </c>
      <c r="D5" s="8"/>
      <c r="E5" s="7"/>
      <c r="F5" s="7"/>
      <c r="G5" s="7"/>
      <c r="H5" s="7"/>
      <c r="I5" s="7"/>
      <c r="J5" s="7"/>
      <c r="K5" s="26">
        <f t="shared" si="0"/>
        <v>0</v>
      </c>
    </row>
    <row r="6" spans="1:11">
      <c r="A6" s="25">
        <v>16</v>
      </c>
      <c r="B6" s="5"/>
      <c r="C6" s="6">
        <f>C2*77.8%</f>
        <v>0</v>
      </c>
      <c r="D6" s="8"/>
      <c r="E6" s="7"/>
      <c r="F6" s="7"/>
      <c r="G6" s="7"/>
      <c r="H6" s="7"/>
      <c r="I6" s="7"/>
      <c r="J6" s="7"/>
      <c r="K6" s="26">
        <f t="shared" si="0"/>
        <v>0</v>
      </c>
    </row>
    <row r="7" spans="1:11" ht="15" thickBot="1">
      <c r="A7" s="27">
        <v>20</v>
      </c>
      <c r="B7" s="10"/>
      <c r="C7" s="11">
        <f>C2*72.3%</f>
        <v>0</v>
      </c>
      <c r="D7" s="12"/>
      <c r="E7" s="13"/>
      <c r="F7" s="13"/>
      <c r="G7" s="13"/>
      <c r="H7" s="13"/>
      <c r="I7" s="13"/>
      <c r="J7" s="13"/>
      <c r="K7" s="28">
        <f t="shared" si="0"/>
        <v>0</v>
      </c>
    </row>
    <row r="8" spans="1:11" ht="15" thickBot="1">
      <c r="A8" s="18">
        <v>24</v>
      </c>
      <c r="B8" s="19"/>
      <c r="C8" s="20">
        <f>C2*66.8%</f>
        <v>0</v>
      </c>
      <c r="D8" s="45">
        <v>200</v>
      </c>
      <c r="E8" s="21"/>
      <c r="F8" s="21"/>
      <c r="G8" s="21"/>
      <c r="H8" s="21"/>
      <c r="I8" s="39"/>
      <c r="J8" s="43" t="s">
        <v>11</v>
      </c>
      <c r="K8" s="44">
        <f t="shared" si="0"/>
        <v>200</v>
      </c>
    </row>
    <row r="9" spans="1:11">
      <c r="A9" s="23">
        <v>28</v>
      </c>
      <c r="B9" s="14"/>
      <c r="C9" s="16">
        <f>C2*61%</f>
        <v>0</v>
      </c>
      <c r="D9" s="17">
        <f>D8*94.5%</f>
        <v>189</v>
      </c>
      <c r="E9" s="15"/>
      <c r="F9" s="15"/>
      <c r="G9" s="15"/>
      <c r="H9" s="15"/>
      <c r="I9" s="15"/>
      <c r="J9" s="15"/>
      <c r="K9" s="24">
        <f t="shared" si="0"/>
        <v>189</v>
      </c>
    </row>
    <row r="10" spans="1:11">
      <c r="A10" s="25">
        <v>32</v>
      </c>
      <c r="B10" s="5"/>
      <c r="C10" s="9">
        <f>C2*55.5%</f>
        <v>0</v>
      </c>
      <c r="D10" s="6">
        <f>D8*89%</f>
        <v>178</v>
      </c>
      <c r="E10" s="7"/>
      <c r="F10" s="7"/>
      <c r="G10" s="7"/>
      <c r="H10" s="7"/>
      <c r="I10" s="7"/>
      <c r="J10" s="7"/>
      <c r="K10" s="26">
        <f t="shared" si="0"/>
        <v>178</v>
      </c>
    </row>
    <row r="11" spans="1:11">
      <c r="A11" s="25">
        <v>36</v>
      </c>
      <c r="B11" s="41">
        <v>36</v>
      </c>
      <c r="C11" s="9">
        <f>C2*50%</f>
        <v>0</v>
      </c>
      <c r="D11" s="6">
        <f>D8*83.3%</f>
        <v>166.6</v>
      </c>
      <c r="E11" s="7"/>
      <c r="F11" s="7"/>
      <c r="G11" s="7"/>
      <c r="H11" s="7"/>
      <c r="I11" s="7"/>
      <c r="J11" s="7"/>
      <c r="K11" s="26">
        <f t="shared" si="0"/>
        <v>166.6</v>
      </c>
    </row>
    <row r="12" spans="1:11">
      <c r="A12" s="25">
        <v>40</v>
      </c>
      <c r="B12" s="5"/>
      <c r="C12" s="9">
        <f>C2*47.3%</f>
        <v>0</v>
      </c>
      <c r="D12" s="6">
        <f>D8*77.8%</f>
        <v>155.6</v>
      </c>
      <c r="E12" s="7"/>
      <c r="F12" s="7"/>
      <c r="G12" s="7"/>
      <c r="H12" s="7"/>
      <c r="I12" s="7"/>
      <c r="J12" s="7"/>
      <c r="K12" s="26">
        <f t="shared" si="0"/>
        <v>155.6</v>
      </c>
    </row>
    <row r="13" spans="1:11" ht="15" thickBot="1">
      <c r="A13" s="27">
        <v>44</v>
      </c>
      <c r="B13" s="10"/>
      <c r="C13" s="34">
        <f>C2*44.5%</f>
        <v>0</v>
      </c>
      <c r="D13" s="11">
        <f>D8*72.3%</f>
        <v>144.6</v>
      </c>
      <c r="E13" s="13"/>
      <c r="F13" s="13"/>
      <c r="G13" s="13"/>
      <c r="H13" s="13"/>
      <c r="I13" s="13"/>
      <c r="J13" s="13"/>
      <c r="K13" s="28">
        <f t="shared" si="0"/>
        <v>144.6</v>
      </c>
    </row>
    <row r="14" spans="1:11" ht="15" thickBot="1">
      <c r="A14" s="18">
        <v>48</v>
      </c>
      <c r="B14" s="19"/>
      <c r="C14" s="35">
        <f>C2*41.8%</f>
        <v>0</v>
      </c>
      <c r="D14" s="20">
        <f>D8*66.8%</f>
        <v>133.6</v>
      </c>
      <c r="E14" s="45">
        <v>200</v>
      </c>
      <c r="F14" s="21"/>
      <c r="G14" s="21"/>
      <c r="H14" s="21"/>
      <c r="I14" s="39"/>
      <c r="J14" s="43" t="s">
        <v>12</v>
      </c>
      <c r="K14" s="44">
        <f t="shared" si="0"/>
        <v>333.6</v>
      </c>
    </row>
    <row r="15" spans="1:11">
      <c r="A15" s="23">
        <v>52</v>
      </c>
      <c r="B15" s="14"/>
      <c r="C15" s="17">
        <f>C2*39%</f>
        <v>0</v>
      </c>
      <c r="D15" s="16">
        <f>D8*61%</f>
        <v>122</v>
      </c>
      <c r="E15" s="17">
        <f>E14*94.5%</f>
        <v>189</v>
      </c>
      <c r="F15" s="15"/>
      <c r="G15" s="15"/>
      <c r="H15" s="15"/>
      <c r="I15" s="15"/>
      <c r="J15" s="15"/>
      <c r="K15" s="24">
        <f t="shared" si="0"/>
        <v>311</v>
      </c>
    </row>
    <row r="16" spans="1:11">
      <c r="A16" s="25">
        <v>56</v>
      </c>
      <c r="B16" s="5"/>
      <c r="C16" s="9">
        <f>C2*36%</f>
        <v>0</v>
      </c>
      <c r="D16" s="9">
        <f>D8*55.5%</f>
        <v>111.00000000000001</v>
      </c>
      <c r="E16" s="6">
        <f>E14*89%</f>
        <v>178</v>
      </c>
      <c r="F16" s="7"/>
      <c r="G16" s="7"/>
      <c r="H16" s="7"/>
      <c r="I16" s="7"/>
      <c r="J16" s="7"/>
      <c r="K16" s="26">
        <f t="shared" si="0"/>
        <v>289</v>
      </c>
    </row>
    <row r="17" spans="1:11">
      <c r="A17" s="25">
        <v>60</v>
      </c>
      <c r="B17" s="5"/>
      <c r="C17" s="9">
        <f>C2*33.3%</f>
        <v>0</v>
      </c>
      <c r="D17" s="9">
        <f>D8*50%</f>
        <v>100</v>
      </c>
      <c r="E17" s="6">
        <f>E14*83.3%</f>
        <v>166.6</v>
      </c>
      <c r="F17" s="7"/>
      <c r="G17" s="7"/>
      <c r="H17" s="7"/>
      <c r="I17" s="7"/>
      <c r="J17" s="7"/>
      <c r="K17" s="26">
        <f t="shared" si="0"/>
        <v>266.60000000000002</v>
      </c>
    </row>
    <row r="18" spans="1:11">
      <c r="A18" s="25">
        <v>64</v>
      </c>
      <c r="B18" s="5"/>
      <c r="C18" s="9">
        <f>C2*30.5%</f>
        <v>0</v>
      </c>
      <c r="D18" s="9">
        <f>D8*47.3%</f>
        <v>94.6</v>
      </c>
      <c r="E18" s="6">
        <f>E14*77.8%</f>
        <v>155.6</v>
      </c>
      <c r="F18" s="7"/>
      <c r="G18" s="7"/>
      <c r="H18" s="7"/>
      <c r="I18" s="7"/>
      <c r="J18" s="7"/>
      <c r="K18" s="26">
        <f t="shared" si="0"/>
        <v>250.2</v>
      </c>
    </row>
    <row r="19" spans="1:11" ht="15" thickBot="1">
      <c r="A19" s="27">
        <v>68</v>
      </c>
      <c r="B19" s="10"/>
      <c r="C19" s="34">
        <f>C2*27.8%</f>
        <v>0</v>
      </c>
      <c r="D19" s="34">
        <f>D8*44.5%</f>
        <v>89</v>
      </c>
      <c r="E19" s="11">
        <f>E14*72.3%</f>
        <v>144.6</v>
      </c>
      <c r="F19" s="13"/>
      <c r="G19" s="13"/>
      <c r="H19" s="13"/>
      <c r="I19" s="13"/>
      <c r="J19" s="13"/>
      <c r="K19" s="28">
        <f t="shared" si="0"/>
        <v>233.6</v>
      </c>
    </row>
    <row r="20" spans="1:11" ht="15" thickBot="1">
      <c r="A20" s="18">
        <v>72</v>
      </c>
      <c r="B20" s="42">
        <v>72</v>
      </c>
      <c r="C20" s="35">
        <f>C2*25%</f>
        <v>0</v>
      </c>
      <c r="D20" s="35">
        <f>D8*41.8%</f>
        <v>83.6</v>
      </c>
      <c r="E20" s="20">
        <f>E14*66.8%</f>
        <v>133.6</v>
      </c>
      <c r="F20" s="45">
        <v>200</v>
      </c>
      <c r="G20" s="21"/>
      <c r="H20" s="21"/>
      <c r="I20" s="39"/>
      <c r="J20" s="43" t="s">
        <v>13</v>
      </c>
      <c r="K20" s="44">
        <f t="shared" si="0"/>
        <v>417.2</v>
      </c>
    </row>
    <row r="21" spans="1:11">
      <c r="A21" s="23">
        <v>76</v>
      </c>
      <c r="B21" s="14"/>
      <c r="C21" s="16">
        <f>C2*23.5%</f>
        <v>0</v>
      </c>
      <c r="D21" s="17">
        <f>D8*39%</f>
        <v>78</v>
      </c>
      <c r="E21" s="16">
        <f>E14*61%</f>
        <v>122</v>
      </c>
      <c r="F21" s="17">
        <f>F20*94.5%</f>
        <v>189</v>
      </c>
      <c r="G21" s="15"/>
      <c r="H21" s="15"/>
      <c r="I21" s="15"/>
      <c r="J21" s="15"/>
      <c r="K21" s="24">
        <f t="shared" si="0"/>
        <v>389</v>
      </c>
    </row>
    <row r="22" spans="1:11">
      <c r="A22" s="25">
        <v>80</v>
      </c>
      <c r="B22" s="5"/>
      <c r="C22" s="9">
        <f>C2*22.3%</f>
        <v>0</v>
      </c>
      <c r="D22" s="9">
        <f>D8*36%</f>
        <v>72</v>
      </c>
      <c r="E22" s="9">
        <f>E14*55.5%</f>
        <v>111.00000000000001</v>
      </c>
      <c r="F22" s="6">
        <f>F20*89%</f>
        <v>178</v>
      </c>
      <c r="G22" s="7"/>
      <c r="H22" s="7"/>
      <c r="I22" s="7"/>
      <c r="J22" s="7"/>
      <c r="K22" s="26">
        <f t="shared" si="0"/>
        <v>361</v>
      </c>
    </row>
    <row r="23" spans="1:11">
      <c r="A23" s="25">
        <v>84</v>
      </c>
      <c r="B23" s="5"/>
      <c r="C23" s="9">
        <f>C2*20.8%</f>
        <v>0</v>
      </c>
      <c r="D23" s="9">
        <f>D8*33.3%</f>
        <v>66.599999999999994</v>
      </c>
      <c r="E23" s="9">
        <f>E14*50%</f>
        <v>100</v>
      </c>
      <c r="F23" s="6">
        <f>F20*83.3%</f>
        <v>166.6</v>
      </c>
      <c r="G23" s="7"/>
      <c r="H23" s="7"/>
      <c r="I23" s="7"/>
      <c r="J23" s="7"/>
      <c r="K23" s="26">
        <f t="shared" si="0"/>
        <v>333.2</v>
      </c>
    </row>
    <row r="24" spans="1:11">
      <c r="A24" s="25">
        <v>88</v>
      </c>
      <c r="B24" s="5"/>
      <c r="C24" s="9">
        <f>C2*19.5%</f>
        <v>0</v>
      </c>
      <c r="D24" s="9">
        <f>D8*30.5%</f>
        <v>61</v>
      </c>
      <c r="E24" s="9">
        <f>E14*47.3%</f>
        <v>94.6</v>
      </c>
      <c r="F24" s="6">
        <f>F20*77.8%</f>
        <v>155.6</v>
      </c>
      <c r="G24" s="7"/>
      <c r="H24" s="7"/>
      <c r="I24" s="7"/>
      <c r="J24" s="7"/>
      <c r="K24" s="26">
        <f t="shared" si="0"/>
        <v>311.2</v>
      </c>
    </row>
    <row r="25" spans="1:11" ht="15" thickBot="1">
      <c r="A25" s="27">
        <v>92</v>
      </c>
      <c r="B25" s="10"/>
      <c r="C25" s="34">
        <f>C2*18%</f>
        <v>0</v>
      </c>
      <c r="D25" s="34">
        <f>D8*27.8%</f>
        <v>55.600000000000009</v>
      </c>
      <c r="E25" s="34">
        <f>E14*44.5%</f>
        <v>89</v>
      </c>
      <c r="F25" s="11">
        <f>F20*72.3%</f>
        <v>144.6</v>
      </c>
      <c r="G25" s="13"/>
      <c r="H25" s="13"/>
      <c r="I25" s="13"/>
      <c r="J25" s="13"/>
      <c r="K25" s="28">
        <f t="shared" si="0"/>
        <v>289.20000000000005</v>
      </c>
    </row>
    <row r="26" spans="1:11" ht="15" thickBot="1">
      <c r="A26" s="18">
        <v>96</v>
      </c>
      <c r="B26" s="19"/>
      <c r="C26" s="35">
        <f>C2*16.8%</f>
        <v>0</v>
      </c>
      <c r="D26" s="35">
        <f>D8*25%</f>
        <v>50</v>
      </c>
      <c r="E26" s="35">
        <f>E14*41.8%</f>
        <v>83.6</v>
      </c>
      <c r="F26" s="20">
        <f>F20*66.8%</f>
        <v>133.6</v>
      </c>
      <c r="G26" s="45">
        <v>200</v>
      </c>
      <c r="H26" s="21"/>
      <c r="I26" s="39"/>
      <c r="J26" s="43" t="s">
        <v>14</v>
      </c>
      <c r="K26" s="44">
        <f t="shared" si="0"/>
        <v>467.2</v>
      </c>
    </row>
    <row r="27" spans="1:11">
      <c r="A27" s="23">
        <v>100</v>
      </c>
      <c r="B27" s="14"/>
      <c r="C27" s="16">
        <f>C2*15.3%</f>
        <v>0</v>
      </c>
      <c r="D27" s="16">
        <f>D8*23.5%</f>
        <v>47</v>
      </c>
      <c r="E27" s="17">
        <f>E14*39%</f>
        <v>78</v>
      </c>
      <c r="F27" s="16">
        <f>F20*61%</f>
        <v>122</v>
      </c>
      <c r="G27" s="17">
        <f>G26*94.5%</f>
        <v>189</v>
      </c>
      <c r="H27" s="15"/>
      <c r="I27" s="15"/>
      <c r="J27" s="15"/>
      <c r="K27" s="24">
        <f t="shared" si="0"/>
        <v>436</v>
      </c>
    </row>
    <row r="28" spans="1:11">
      <c r="A28" s="25">
        <v>104</v>
      </c>
      <c r="B28" s="5"/>
      <c r="C28" s="9">
        <f>C2*14%</f>
        <v>0</v>
      </c>
      <c r="D28" s="9">
        <f>D8*22.3%</f>
        <v>44.6</v>
      </c>
      <c r="E28" s="9">
        <f>E14*36%</f>
        <v>72</v>
      </c>
      <c r="F28" s="9">
        <f>F20*55.5%</f>
        <v>111.00000000000001</v>
      </c>
      <c r="G28" s="6">
        <f>G26*89%</f>
        <v>178</v>
      </c>
      <c r="H28" s="7"/>
      <c r="I28" s="7"/>
      <c r="J28" s="7"/>
      <c r="K28" s="26">
        <f t="shared" si="0"/>
        <v>405.6</v>
      </c>
    </row>
    <row r="29" spans="1:11">
      <c r="A29" s="25">
        <v>108</v>
      </c>
      <c r="B29" s="41">
        <v>108</v>
      </c>
      <c r="C29" s="9">
        <f>C2*12.5%</f>
        <v>0</v>
      </c>
      <c r="D29" s="9">
        <f>D8*20.8%</f>
        <v>41.6</v>
      </c>
      <c r="E29" s="9">
        <f>E14*33.3%</f>
        <v>66.599999999999994</v>
      </c>
      <c r="F29" s="9">
        <f>F20*50%</f>
        <v>100</v>
      </c>
      <c r="G29" s="6">
        <f>G26*83.3%</f>
        <v>166.6</v>
      </c>
      <c r="H29" s="7"/>
      <c r="I29" s="7"/>
      <c r="J29" s="7"/>
      <c r="K29" s="26">
        <f t="shared" si="0"/>
        <v>374.79999999999995</v>
      </c>
    </row>
    <row r="30" spans="1:11">
      <c r="A30" s="25">
        <v>112</v>
      </c>
      <c r="B30" s="5"/>
      <c r="C30" s="9">
        <f>C2*11.8%</f>
        <v>0</v>
      </c>
      <c r="D30" s="9">
        <f>D8*19.5%</f>
        <v>39</v>
      </c>
      <c r="E30" s="9">
        <f>E14*30.5%</f>
        <v>61</v>
      </c>
      <c r="F30" s="9">
        <f>F20*47.3%</f>
        <v>94.6</v>
      </c>
      <c r="G30" s="6">
        <f>G26*77.8%</f>
        <v>155.6</v>
      </c>
      <c r="H30" s="7"/>
      <c r="I30" s="7"/>
      <c r="J30" s="7"/>
      <c r="K30" s="26">
        <f t="shared" si="0"/>
        <v>350.2</v>
      </c>
    </row>
    <row r="31" spans="1:11" ht="15" thickBot="1">
      <c r="A31" s="27">
        <v>116</v>
      </c>
      <c r="B31" s="10"/>
      <c r="C31" s="34">
        <f>C2*11%</f>
        <v>0</v>
      </c>
      <c r="D31" s="34">
        <f>D8*18%</f>
        <v>36</v>
      </c>
      <c r="E31" s="34">
        <f>E14*27.8%</f>
        <v>55.600000000000009</v>
      </c>
      <c r="F31" s="34">
        <f>F20*44.5%</f>
        <v>89</v>
      </c>
      <c r="G31" s="11">
        <f>G26*72.3%</f>
        <v>144.6</v>
      </c>
      <c r="H31" s="13"/>
      <c r="I31" s="13"/>
      <c r="J31" s="13"/>
      <c r="K31" s="28">
        <f t="shared" si="0"/>
        <v>325.20000000000005</v>
      </c>
    </row>
    <row r="32" spans="1:11" ht="15" thickBot="1">
      <c r="A32" s="18">
        <v>120</v>
      </c>
      <c r="B32" s="19"/>
      <c r="C32" s="35">
        <f>C2*10.5%</f>
        <v>0</v>
      </c>
      <c r="D32" s="35">
        <f>D8*16.8%</f>
        <v>33.6</v>
      </c>
      <c r="E32" s="35">
        <f>E14*25%</f>
        <v>50</v>
      </c>
      <c r="F32" s="35">
        <f>F20*41.8%</f>
        <v>83.6</v>
      </c>
      <c r="G32" s="20">
        <f>G26*66.8%</f>
        <v>133.6</v>
      </c>
      <c r="H32" s="45">
        <v>200</v>
      </c>
      <c r="I32" s="39"/>
      <c r="J32" s="43" t="s">
        <v>15</v>
      </c>
      <c r="K32" s="44">
        <f t="shared" si="0"/>
        <v>500.79999999999995</v>
      </c>
    </row>
    <row r="33" spans="1:11">
      <c r="A33" s="23">
        <v>124</v>
      </c>
      <c r="B33" s="14"/>
      <c r="C33" s="16">
        <f>C2*9.8%</f>
        <v>0</v>
      </c>
      <c r="D33" s="16">
        <f>D8*15.3%</f>
        <v>30.599999999999998</v>
      </c>
      <c r="E33" s="16">
        <f>E14*23.5%</f>
        <v>47</v>
      </c>
      <c r="F33" s="17">
        <f>F20*39%</f>
        <v>78</v>
      </c>
      <c r="G33" s="16">
        <f>G26*61%</f>
        <v>122</v>
      </c>
      <c r="H33" s="17">
        <f>H32*94.5%</f>
        <v>189</v>
      </c>
      <c r="I33" s="15"/>
      <c r="J33" s="15"/>
      <c r="K33" s="24">
        <f t="shared" si="0"/>
        <v>466.6</v>
      </c>
    </row>
    <row r="34" spans="1:11">
      <c r="A34" s="25">
        <v>128</v>
      </c>
      <c r="B34" s="5"/>
      <c r="C34" s="9">
        <f>C2*9%</f>
        <v>0</v>
      </c>
      <c r="D34" s="9">
        <f>D8*14%</f>
        <v>28.000000000000004</v>
      </c>
      <c r="E34" s="9">
        <f>E14*22.3%</f>
        <v>44.6</v>
      </c>
      <c r="F34" s="9">
        <f>F20*36%</f>
        <v>72</v>
      </c>
      <c r="G34" s="9">
        <f>G26*55.5%</f>
        <v>111.00000000000001</v>
      </c>
      <c r="H34" s="6">
        <f>H32*89%</f>
        <v>178</v>
      </c>
      <c r="I34" s="7"/>
      <c r="J34" s="7"/>
      <c r="K34" s="26">
        <f t="shared" si="0"/>
        <v>433.6</v>
      </c>
    </row>
    <row r="35" spans="1:11">
      <c r="A35" s="25">
        <v>132</v>
      </c>
      <c r="B35" s="5"/>
      <c r="C35" s="9">
        <f>C2*8.3%</f>
        <v>0</v>
      </c>
      <c r="D35" s="9">
        <f>D8*12.5%</f>
        <v>25</v>
      </c>
      <c r="E35" s="9">
        <f>E14*20.8%</f>
        <v>41.6</v>
      </c>
      <c r="F35" s="9">
        <f>F20*33.3%</f>
        <v>66.599999999999994</v>
      </c>
      <c r="G35" s="9">
        <f>G26*50%</f>
        <v>100</v>
      </c>
      <c r="H35" s="6">
        <f>H32*83.3%</f>
        <v>166.6</v>
      </c>
      <c r="I35" s="7"/>
      <c r="J35" s="7"/>
      <c r="K35" s="26">
        <f t="shared" si="0"/>
        <v>399.79999999999995</v>
      </c>
    </row>
    <row r="36" spans="1:11">
      <c r="A36" s="25">
        <v>136</v>
      </c>
      <c r="B36" s="5"/>
      <c r="C36" s="9">
        <f>C2*7.5%</f>
        <v>0</v>
      </c>
      <c r="D36" s="9">
        <f>D8*11.8%</f>
        <v>23.6</v>
      </c>
      <c r="E36" s="9">
        <f>E14*19.5%</f>
        <v>39</v>
      </c>
      <c r="F36" s="9">
        <f>F20*30.5%</f>
        <v>61</v>
      </c>
      <c r="G36" s="9">
        <f>G26*47.3%</f>
        <v>94.6</v>
      </c>
      <c r="H36" s="6">
        <f>H32*77.8%</f>
        <v>155.6</v>
      </c>
      <c r="I36" s="7"/>
      <c r="J36" s="7"/>
      <c r="K36" s="26">
        <f t="shared" si="0"/>
        <v>373.79999999999995</v>
      </c>
    </row>
    <row r="37" spans="1:11" ht="15" thickBot="1">
      <c r="A37" s="29">
        <v>140</v>
      </c>
      <c r="B37" s="40"/>
      <c r="C37" s="31">
        <f>C2*6.8%</f>
        <v>0</v>
      </c>
      <c r="D37" s="31">
        <f>D8*11%</f>
        <v>22</v>
      </c>
      <c r="E37" s="31">
        <f>E14*18%</f>
        <v>36</v>
      </c>
      <c r="F37" s="31">
        <f>F20*27.8%</f>
        <v>55.600000000000009</v>
      </c>
      <c r="G37" s="31">
        <f>G26*44.5%</f>
        <v>89</v>
      </c>
      <c r="H37" s="32">
        <f>H32*72.3%</f>
        <v>144.6</v>
      </c>
      <c r="I37" s="30"/>
      <c r="J37" s="30"/>
      <c r="K37" s="33">
        <f t="shared" si="0"/>
        <v>347.20000000000005</v>
      </c>
    </row>
    <row r="38" spans="1:11">
      <c r="D38" s="2"/>
      <c r="E38" s="2"/>
      <c r="F38" s="2"/>
      <c r="G38" s="3"/>
      <c r="H38" s="2"/>
    </row>
    <row r="39" spans="1:11">
      <c r="D39" s="2"/>
      <c r="E39" s="2"/>
      <c r="F39" s="2"/>
      <c r="G39" s="2"/>
      <c r="H39" s="2"/>
    </row>
    <row r="40" spans="1:11">
      <c r="D40" s="2"/>
      <c r="E40" s="2"/>
      <c r="F40" s="2"/>
      <c r="G40" s="2"/>
      <c r="H40" s="2"/>
    </row>
    <row r="41" spans="1:11">
      <c r="D41" s="2"/>
      <c r="E41" s="2"/>
      <c r="F41" s="2"/>
      <c r="G41" s="2"/>
      <c r="H41" s="2"/>
    </row>
    <row r="42" spans="1:11">
      <c r="D42" s="2"/>
      <c r="E42" s="2"/>
      <c r="F42" s="2"/>
      <c r="G42" s="2"/>
      <c r="H42" s="2"/>
    </row>
    <row r="43" spans="1:11">
      <c r="D43" s="4"/>
      <c r="E43" s="2"/>
      <c r="F43" s="2"/>
      <c r="G43" s="2"/>
      <c r="H43" s="2"/>
    </row>
    <row r="44" spans="1:11">
      <c r="D44" s="4"/>
      <c r="E44" s="2"/>
      <c r="F44" s="2"/>
      <c r="G44" s="2"/>
      <c r="H44" s="3"/>
    </row>
    <row r="45" spans="1:11">
      <c r="D45" s="4"/>
      <c r="E45" s="2"/>
      <c r="F45" s="2"/>
      <c r="G45" s="2"/>
      <c r="H45" s="2"/>
    </row>
    <row r="46" spans="1:11">
      <c r="D46" s="4"/>
      <c r="E46" s="2"/>
      <c r="F46" s="2"/>
      <c r="G46" s="2"/>
      <c r="H46" s="2"/>
    </row>
    <row r="47" spans="1:11">
      <c r="D47" s="4"/>
      <c r="E47" s="2"/>
      <c r="F47" s="2"/>
      <c r="G47" s="2"/>
      <c r="H47" s="2"/>
    </row>
    <row r="48" spans="1:11">
      <c r="D48" s="4"/>
      <c r="E48" s="2"/>
      <c r="F48" s="2"/>
      <c r="G48" s="2"/>
      <c r="H48" s="2"/>
    </row>
    <row r="49" spans="4:8">
      <c r="D49" s="4"/>
      <c r="E49" s="4"/>
      <c r="F49" s="2"/>
      <c r="G49" s="2"/>
      <c r="H49" s="2"/>
    </row>
    <row r="50" spans="4:8">
      <c r="D50" s="4"/>
      <c r="E50" s="4"/>
      <c r="F50" s="2"/>
      <c r="G50" s="2"/>
      <c r="H50" s="2"/>
    </row>
    <row r="51" spans="4:8">
      <c r="D51" s="4"/>
      <c r="E51" s="4"/>
      <c r="F51" s="2"/>
      <c r="G51" s="2"/>
      <c r="H51" s="2"/>
    </row>
    <row r="52" spans="4:8">
      <c r="D52" s="4"/>
      <c r="E52" s="4"/>
      <c r="F52" s="2"/>
      <c r="G52" s="2"/>
      <c r="H52" s="2"/>
    </row>
    <row r="53" spans="4:8">
      <c r="D53" s="4"/>
      <c r="E53" s="4"/>
      <c r="F53" s="2"/>
      <c r="G53" s="2"/>
      <c r="H53" s="2"/>
    </row>
    <row r="54" spans="4:8">
      <c r="D54" s="4"/>
      <c r="E54" s="4"/>
      <c r="F54" s="2"/>
      <c r="G54" s="2"/>
      <c r="H54" s="2"/>
    </row>
    <row r="55" spans="4:8">
      <c r="D55" s="4"/>
      <c r="E55" s="4"/>
      <c r="F55" s="4"/>
      <c r="G55" s="2"/>
      <c r="H55" s="2"/>
    </row>
    <row r="56" spans="4:8">
      <c r="D56" s="4"/>
      <c r="E56" s="4"/>
      <c r="F56" s="4"/>
      <c r="G56" s="2"/>
      <c r="H56" s="2"/>
    </row>
    <row r="57" spans="4:8">
      <c r="D57" s="4"/>
      <c r="E57" s="4"/>
      <c r="F57" s="4"/>
      <c r="G57" s="2"/>
      <c r="H57" s="2"/>
    </row>
    <row r="58" spans="4:8">
      <c r="D58" s="4"/>
      <c r="E58" s="4"/>
      <c r="F58" s="4"/>
      <c r="G58" s="2"/>
      <c r="H58" s="2"/>
    </row>
    <row r="59" spans="4:8">
      <c r="D59" s="4"/>
      <c r="E59" s="4"/>
      <c r="F59" s="4"/>
      <c r="G59" s="2"/>
      <c r="H59" s="2"/>
    </row>
    <row r="60" spans="4:8">
      <c r="D60" s="4"/>
      <c r="E60" s="4"/>
      <c r="F60" s="4"/>
      <c r="G60" s="2"/>
      <c r="H60" s="2"/>
    </row>
    <row r="61" spans="4:8">
      <c r="D61" s="4"/>
      <c r="E61" s="4"/>
      <c r="F61" s="4"/>
      <c r="G61" s="4"/>
      <c r="H61" s="2"/>
    </row>
    <row r="62" spans="4:8">
      <c r="D62" s="4"/>
      <c r="E62" s="4"/>
      <c r="F62" s="4"/>
      <c r="G62" s="4"/>
      <c r="H62" s="2"/>
    </row>
    <row r="63" spans="4:8">
      <c r="D63" s="4"/>
      <c r="E63" s="4"/>
      <c r="F63" s="4"/>
      <c r="G63" s="4"/>
      <c r="H63" s="2"/>
    </row>
    <row r="64" spans="4:8">
      <c r="D64" s="4"/>
      <c r="E64" s="4"/>
      <c r="F64" s="4"/>
      <c r="G64" s="4"/>
      <c r="H64" s="2"/>
    </row>
    <row r="65" spans="4:8">
      <c r="D65" s="4"/>
      <c r="E65" s="4"/>
      <c r="F65" s="4"/>
      <c r="G65" s="4"/>
      <c r="H65" s="2"/>
    </row>
    <row r="66" spans="4:8">
      <c r="D66" s="4"/>
      <c r="E66" s="4"/>
      <c r="F66" s="4"/>
      <c r="G66" s="4"/>
      <c r="H66" s="2"/>
    </row>
    <row r="67" spans="4:8">
      <c r="D67" s="4"/>
      <c r="E67" s="4"/>
      <c r="F67" s="4"/>
      <c r="G67" s="4"/>
      <c r="H67" s="4"/>
    </row>
  </sheetData>
  <printOptions horizontalCentered="1"/>
  <pageMargins left="0" right="0" top="0.5" bottom="0.5" header="0.3" footer="0.3"/>
  <pageSetup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2013-11-22T15:11:25Z</dcterms:created>
  <dcterms:modified xsi:type="dcterms:W3CDTF">2013-12-14T16:24:39Z</dcterms:modified>
</cp:coreProperties>
</file>